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a90d6cd88c30b6c6/psychoacoustics hires/Figures/"/>
    </mc:Choice>
  </mc:AlternateContent>
  <bookViews>
    <workbookView xWindow="0" yWindow="0" windowWidth="28800" windowHeight="13725"/>
  </bookViews>
  <sheets>
    <sheet name="continuous3" sheetId="1" r:id="rId1"/>
  </sheets>
  <calcPr calcId="152511"/>
</workbook>
</file>

<file path=xl/calcChain.xml><?xml version="1.0" encoding="utf-8"?>
<calcChain xmlns="http://schemas.openxmlformats.org/spreadsheetml/2006/main">
  <c r="S16" i="1" l="1"/>
  <c r="R16" i="1"/>
  <c r="O16" i="1"/>
  <c r="U16" i="1" s="1"/>
  <c r="T16" i="1" l="1"/>
  <c r="S3" i="1" l="1"/>
  <c r="R3" i="1"/>
  <c r="O3" i="1"/>
  <c r="O4" i="1"/>
  <c r="R4" i="1"/>
  <c r="S4" i="1"/>
  <c r="O5" i="1"/>
  <c r="R5" i="1"/>
  <c r="S5" i="1"/>
  <c r="O6" i="1"/>
  <c r="R6" i="1"/>
  <c r="S6" i="1"/>
  <c r="O7" i="1"/>
  <c r="R7" i="1"/>
  <c r="S7" i="1"/>
  <c r="O8" i="1"/>
  <c r="R8" i="1"/>
  <c r="S8" i="1"/>
  <c r="O9" i="1"/>
  <c r="R9" i="1"/>
  <c r="S9" i="1"/>
  <c r="O10" i="1"/>
  <c r="R10" i="1"/>
  <c r="S10" i="1"/>
  <c r="O11" i="1"/>
  <c r="R11" i="1"/>
  <c r="S11" i="1"/>
  <c r="O12" i="1"/>
  <c r="R12" i="1"/>
  <c r="S12" i="1"/>
  <c r="O13" i="1"/>
  <c r="R13" i="1"/>
  <c r="S13" i="1"/>
  <c r="O14" i="1"/>
  <c r="R14" i="1"/>
  <c r="S14" i="1"/>
  <c r="O15" i="1"/>
  <c r="R15" i="1"/>
  <c r="S15" i="1"/>
  <c r="O17" i="1"/>
  <c r="R17" i="1"/>
  <c r="S17" i="1"/>
  <c r="O18" i="1"/>
  <c r="R18" i="1"/>
  <c r="S18" i="1"/>
  <c r="T18" i="1" s="1"/>
  <c r="O19" i="1"/>
  <c r="R19" i="1"/>
  <c r="S19" i="1"/>
  <c r="O20" i="1"/>
  <c r="R20" i="1"/>
  <c r="S20" i="1"/>
  <c r="O21" i="1"/>
  <c r="R21" i="1"/>
  <c r="U21" i="1" s="1"/>
  <c r="S21" i="1"/>
  <c r="O22" i="1"/>
  <c r="R22" i="1"/>
  <c r="S22" i="1"/>
  <c r="O24" i="1"/>
  <c r="R24" i="1"/>
  <c r="S24" i="1"/>
  <c r="U6" i="1" l="1"/>
  <c r="T20" i="1"/>
  <c r="T10" i="1"/>
  <c r="T19" i="1"/>
  <c r="T7" i="1"/>
  <c r="T21" i="1"/>
  <c r="U12" i="1"/>
  <c r="T4" i="1"/>
  <c r="T15" i="1"/>
  <c r="U24" i="1"/>
  <c r="U11" i="1"/>
  <c r="T6" i="1"/>
  <c r="T24" i="1"/>
  <c r="U18" i="1"/>
  <c r="T9" i="1"/>
  <c r="T14" i="1"/>
  <c r="T11" i="1"/>
  <c r="U3" i="1"/>
  <c r="U20" i="1"/>
  <c r="T8" i="1"/>
  <c r="T13" i="1"/>
  <c r="U14" i="1"/>
  <c r="T12" i="1"/>
  <c r="T22" i="1"/>
  <c r="U8" i="1"/>
  <c r="U4" i="1"/>
  <c r="U17" i="1"/>
  <c r="U9" i="1"/>
  <c r="T5" i="1"/>
  <c r="T3" i="1"/>
  <c r="U7" i="1"/>
  <c r="U10" i="1"/>
  <c r="U13" i="1"/>
  <c r="U5" i="1"/>
  <c r="T17" i="1"/>
  <c r="U15" i="1"/>
  <c r="U19" i="1"/>
  <c r="U22" i="1"/>
  <c r="E35" i="1"/>
  <c r="E33" i="1"/>
  <c r="E31" i="1"/>
  <c r="E29" i="1"/>
  <c r="E27" i="1"/>
  <c r="E25" i="1"/>
</calcChain>
</file>

<file path=xl/sharedStrings.xml><?xml version="1.0" encoding="utf-8"?>
<sst xmlns="http://schemas.openxmlformats.org/spreadsheetml/2006/main" count="91" uniqueCount="61">
  <si>
    <t>Name</t>
  </si>
  <si>
    <t>Data Type</t>
  </si>
  <si>
    <t>Statistical Method</t>
  </si>
  <si>
    <t>Effect Measure</t>
  </si>
  <si>
    <t>Analysis Model</t>
  </si>
  <si>
    <t>Effect Estimate</t>
  </si>
  <si>
    <t>SE</t>
  </si>
  <si>
    <t>CI Start</t>
  </si>
  <si>
    <t>CI End</t>
  </si>
  <si>
    <t>Weight</t>
  </si>
  <si>
    <t>Discrimination of high resolution</t>
  </si>
  <si>
    <t>Dependence on training</t>
  </si>
  <si>
    <t>INV</t>
  </si>
  <si>
    <t>IV</t>
  </si>
  <si>
    <t>Mean Difference</t>
  </si>
  <si>
    <t>Random</t>
  </si>
  <si>
    <t>No training</t>
  </si>
  <si>
    <t>Woszyck 2007</t>
  </si>
  <si>
    <t>Nishiguchi 2005</t>
  </si>
  <si>
    <t>Oohashi 1991</t>
  </si>
  <si>
    <t>Hamasaki 2004</t>
  </si>
  <si>
    <t>Muraoka 1981</t>
  </si>
  <si>
    <t>Pras 2010</t>
  </si>
  <si>
    <t>Plenge 1980</t>
  </si>
  <si>
    <t>Nishiguchi 2003</t>
  </si>
  <si>
    <t>Repp 2006</t>
  </si>
  <si>
    <t>King 2012</t>
  </si>
  <si>
    <t>Training</t>
  </si>
  <si>
    <t>Kanetada 2013A</t>
  </si>
  <si>
    <t>Kanetada 2013B</t>
  </si>
  <si>
    <t>Jackson 2014</t>
  </si>
  <si>
    <t>Mizumachi 2015</t>
  </si>
  <si>
    <t>Yoshikawa 1995</t>
  </si>
  <si>
    <t>Theiss 1997</t>
  </si>
  <si>
    <t>r</t>
  </si>
  <si>
    <t>hi CI for figs</t>
  </si>
  <si>
    <t>lo CI for figs</t>
  </si>
  <si>
    <t xml:space="preserve">No training   </t>
  </si>
  <si>
    <t>51.0 [49.9, 52.1]</t>
  </si>
  <si>
    <t>47.5 [39.8, 55.2]</t>
  </si>
  <si>
    <t>48.4 [45.7 51.0]</t>
  </si>
  <si>
    <t>49.0 [46.2 51.8]</t>
  </si>
  <si>
    <t>51.0 [49.9 52.1]</t>
  </si>
  <si>
    <t xml:space="preserve">51.1 [48.3 54.0] </t>
  </si>
  <si>
    <t>52.0 [48.4 55.6]</t>
  </si>
  <si>
    <t>53.0 [50.2 55.8]</t>
  </si>
  <si>
    <t>53.1 [50.2 55.9]</t>
  </si>
  <si>
    <t>53.7 [43.8 63.5]</t>
  </si>
  <si>
    <t>56.3 [43.1 69.4]</t>
  </si>
  <si>
    <t xml:space="preserve">Training   </t>
  </si>
  <si>
    <t>62.2 [57.5, 66.9]</t>
  </si>
  <si>
    <t>57.4 [43.9 71.0]</t>
  </si>
  <si>
    <t>60.3 [49.6 71.0]</t>
  </si>
  <si>
    <t>61.3 [53.0 69.5]</t>
  </si>
  <si>
    <t>63.2 [51.3 75.2]</t>
  </si>
  <si>
    <t>64.8 [52.7 76.9]</t>
  </si>
  <si>
    <t>74.7 [55.1 94.2]</t>
  </si>
  <si>
    <t>Effect Z=5.1, p&lt;0.00001; heterogeneity I^2=0%, p=0.79</t>
  </si>
  <si>
    <t>Overall</t>
  </si>
  <si>
    <t>52.3 [50.6, 54.0]</t>
  </si>
  <si>
    <t>Capp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</si>
</sst>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2" fontId="16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1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No training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15875">
                <a:solidFill>
                  <a:srgbClr val="C00000"/>
                </a:solidFill>
              </a:ln>
              <a:effectLst/>
            </c:spPr>
          </c:marker>
          <c:xVal>
            <c:numRef>
              <c:f>continuous3!$F$5:$F$14</c:f>
              <c:numCache>
                <c:formatCode>0.00%</c:formatCode>
                <c:ptCount val="10"/>
                <c:pt idx="0">
                  <c:v>0.47499999999999998</c:v>
                </c:pt>
                <c:pt idx="1">
                  <c:v>0.48380000000000001</c:v>
                </c:pt>
                <c:pt idx="2">
                  <c:v>0.49</c:v>
                </c:pt>
                <c:pt idx="3">
                  <c:v>0.5101</c:v>
                </c:pt>
                <c:pt idx="4">
                  <c:v>0.51129999999999998</c:v>
                </c:pt>
                <c:pt idx="5">
                  <c:v>0.5202</c:v>
                </c:pt>
                <c:pt idx="6">
                  <c:v>0.53</c:v>
                </c:pt>
                <c:pt idx="7">
                  <c:v>0.53049999999999997</c:v>
                </c:pt>
                <c:pt idx="8">
                  <c:v>0.53649999999999998</c:v>
                </c:pt>
                <c:pt idx="9">
                  <c:v>0.5625</c:v>
                </c:pt>
              </c:numCache>
            </c:numRef>
          </c:xVal>
          <c:yVal>
            <c:numRef>
              <c:f>continuous3!$G$5:$G$14</c:f>
              <c:numCache>
                <c:formatCode>0.00%</c:formatCode>
                <c:ptCount val="10"/>
                <c:pt idx="0">
                  <c:v>3.9381800000000002E-2</c:v>
                </c:pt>
                <c:pt idx="1">
                  <c:v>1.3617499999999999E-2</c:v>
                </c:pt>
                <c:pt idx="2">
                  <c:v>1.43447E-2</c:v>
                </c:pt>
                <c:pt idx="3">
                  <c:v>5.4990000000000004E-3</c:v>
                </c:pt>
                <c:pt idx="4">
                  <c:v>1.4546999999999999E-2</c:v>
                </c:pt>
                <c:pt idx="5">
                  <c:v>1.8414199999999999E-2</c:v>
                </c:pt>
                <c:pt idx="6">
                  <c:v>1.42331E-2</c:v>
                </c:pt>
                <c:pt idx="7">
                  <c:v>1.43009E-2</c:v>
                </c:pt>
                <c:pt idx="8">
                  <c:v>5.04707E-2</c:v>
                </c:pt>
                <c:pt idx="9">
                  <c:v>6.7344500000000002E-2</c:v>
                </c:pt>
              </c:numCache>
            </c:numRef>
          </c:yVal>
          <c:smooth val="0"/>
        </c:ser>
        <c:ser>
          <c:idx val="1"/>
          <c:order val="1"/>
          <c:tx>
            <c:v>Training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9"/>
            <c:spPr>
              <a:noFill/>
              <a:ln w="15875">
                <a:solidFill>
                  <a:srgbClr val="0070C0"/>
                </a:solidFill>
              </a:ln>
              <a:effectLst/>
            </c:spPr>
          </c:marker>
          <c:xVal>
            <c:numRef>
              <c:f>continuous3!$F$16:$F$22</c:f>
              <c:numCache>
                <c:formatCode>0.00%</c:formatCode>
                <c:ptCount val="7"/>
                <c:pt idx="0">
                  <c:v>0.56879999999999997</c:v>
                </c:pt>
                <c:pt idx="1">
                  <c:v>0.57410000000000005</c:v>
                </c:pt>
                <c:pt idx="2">
                  <c:v>0.60270000000000001</c:v>
                </c:pt>
                <c:pt idx="3">
                  <c:v>0.61093750000000002</c:v>
                </c:pt>
                <c:pt idx="4">
                  <c:v>0.63239999999999996</c:v>
                </c:pt>
                <c:pt idx="5">
                  <c:v>0.64769999999999994</c:v>
                </c:pt>
                <c:pt idx="6">
                  <c:v>0.74660000000000004</c:v>
                </c:pt>
              </c:numCache>
            </c:numRef>
          </c:xVal>
          <c:yVal>
            <c:numRef>
              <c:f>continuous3!$G$16:$G$22</c:f>
              <c:numCache>
                <c:formatCode>0.00%</c:formatCode>
                <c:ptCount val="7"/>
                <c:pt idx="0">
                  <c:v>2.6054000000000001E-2</c:v>
                </c:pt>
                <c:pt idx="1">
                  <c:v>6.9099300000000002E-2</c:v>
                </c:pt>
                <c:pt idx="2">
                  <c:v>5.45748E-2</c:v>
                </c:pt>
                <c:pt idx="3">
                  <c:v>4.1500799999999997E-2</c:v>
                </c:pt>
                <c:pt idx="4">
                  <c:v>6.08497E-2</c:v>
                </c:pt>
                <c:pt idx="5">
                  <c:v>6.1752500000000002E-2</c:v>
                </c:pt>
                <c:pt idx="6">
                  <c:v>9.9758100000000002E-2</c:v>
                </c:pt>
              </c:numCache>
            </c:numRef>
          </c:yVal>
          <c:smooth val="0"/>
        </c:ser>
        <c:ser>
          <c:idx val="2"/>
          <c:order val="2"/>
          <c:tx>
            <c:v>Confidence interval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continuous3!$E$25:$E$27</c:f>
              <c:numCache>
                <c:formatCode>0.00%</c:formatCode>
                <c:ptCount val="3"/>
                <c:pt idx="0" formatCode="General">
                  <c:v>0.33067099999999999</c:v>
                </c:pt>
                <c:pt idx="1">
                  <c:v>0.526671</c:v>
                </c:pt>
                <c:pt idx="2" formatCode="General">
                  <c:v>0.72267100000000006</c:v>
                </c:pt>
              </c:numCache>
            </c:numRef>
          </c:xVal>
          <c:yVal>
            <c:numRef>
              <c:f>continuous3!$F$25:$F$27</c:f>
              <c:numCache>
                <c:formatCode>General</c:formatCode>
                <c:ptCount val="3"/>
                <c:pt idx="0">
                  <c:v>0.1</c:v>
                </c:pt>
                <c:pt idx="1">
                  <c:v>0</c:v>
                </c:pt>
                <c:pt idx="2">
                  <c:v>0.1</c:v>
                </c:pt>
              </c:numCache>
            </c:numRef>
          </c:yVal>
          <c:smooth val="0"/>
        </c:ser>
        <c:ser>
          <c:idx val="3"/>
          <c:order val="3"/>
          <c:tx>
            <c:v>Confidence interval - no training</c:v>
          </c:tx>
          <c:spPr>
            <a:ln w="952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continuous3!$E$29:$E$31</c:f>
              <c:numCache>
                <c:formatCode>0.00%</c:formatCode>
                <c:ptCount val="3"/>
                <c:pt idx="0" formatCode="General">
                  <c:v>0.35329355000000001</c:v>
                </c:pt>
                <c:pt idx="1">
                  <c:v>0.51009355000000001</c:v>
                </c:pt>
                <c:pt idx="2" formatCode="General">
                  <c:v>0.66689354999999995</c:v>
                </c:pt>
              </c:numCache>
            </c:numRef>
          </c:xVal>
          <c:yVal>
            <c:numRef>
              <c:f>continuous3!$F$29:$F$31</c:f>
              <c:numCache>
                <c:formatCode>General</c:formatCode>
                <c:ptCount val="3"/>
                <c:pt idx="0">
                  <c:v>0.08</c:v>
                </c:pt>
                <c:pt idx="1">
                  <c:v>0</c:v>
                </c:pt>
                <c:pt idx="2">
                  <c:v>0.08</c:v>
                </c:pt>
              </c:numCache>
            </c:numRef>
          </c:yVal>
          <c:smooth val="0"/>
        </c:ser>
        <c:ser>
          <c:idx val="4"/>
          <c:order val="4"/>
          <c:tx>
            <c:v>Confidence interval - training</c:v>
          </c:tx>
          <c:spPr>
            <a:ln w="952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continuous3!$E$33:$E$35</c:f>
              <c:numCache>
                <c:formatCode>0.00%</c:formatCode>
                <c:ptCount val="3"/>
                <c:pt idx="0" formatCode="General">
                  <c:v>0.40120024999999998</c:v>
                </c:pt>
                <c:pt idx="1">
                  <c:v>0.59720024999999999</c:v>
                </c:pt>
                <c:pt idx="2" formatCode="General">
                  <c:v>0.79320024999999994</c:v>
                </c:pt>
              </c:numCache>
            </c:numRef>
          </c:xVal>
          <c:yVal>
            <c:numRef>
              <c:f>continuous3!$F$33:$F$35</c:f>
              <c:numCache>
                <c:formatCode>General</c:formatCode>
                <c:ptCount val="3"/>
                <c:pt idx="0">
                  <c:v>0.1</c:v>
                </c:pt>
                <c:pt idx="1">
                  <c:v>0</c:v>
                </c:pt>
                <c:pt idx="2">
                  <c:v>0.1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70873904"/>
        <c:axId val="-1170887504"/>
      </c:scatterChart>
      <c:valAx>
        <c:axId val="-1170873904"/>
        <c:scaling>
          <c:orientation val="minMax"/>
          <c:max val="0.8"/>
          <c:min val="0.30000000000000004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Percent correct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70887504"/>
        <c:crosses val="max"/>
        <c:crossBetween val="midCat"/>
      </c:valAx>
      <c:valAx>
        <c:axId val="-1170887504"/>
        <c:scaling>
          <c:orientation val="maxMin"/>
          <c:max val="0.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>
                    <a:solidFill>
                      <a:schemeClr val="tx1"/>
                    </a:solidFill>
                  </a:rPr>
                  <a:t>Standard error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70873904"/>
        <c:crossesAt val="-0.2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7511212919549423"/>
          <c:y val="4.8276758477344923E-2"/>
          <c:w val="0.3225394928901027"/>
          <c:h val="0.255413567759784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286310</xdr:colOff>
      <xdr:row>24</xdr:row>
      <xdr:rowOff>82228</xdr:rowOff>
    </xdr:from>
    <xdr:to>
      <xdr:col>20</xdr:col>
      <xdr:colOff>333001</xdr:colOff>
      <xdr:row>46</xdr:row>
      <xdr:rowOff>168835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workbookViewId="0">
      <selection activeCell="G20" sqref="G20"/>
    </sheetView>
  </sheetViews>
  <sheetFormatPr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L1" t="s">
        <v>9</v>
      </c>
      <c r="Q1" s="1" t="s">
        <v>34</v>
      </c>
      <c r="T1" t="s">
        <v>35</v>
      </c>
      <c r="U1" t="s">
        <v>36</v>
      </c>
    </row>
    <row r="2" spans="1:21" x14ac:dyDescent="0.25">
      <c r="A2" t="s">
        <v>10</v>
      </c>
      <c r="L2" t="s">
        <v>9</v>
      </c>
      <c r="Q2" s="1" t="s">
        <v>34</v>
      </c>
      <c r="T2" t="s">
        <v>35</v>
      </c>
      <c r="U2" t="s">
        <v>36</v>
      </c>
    </row>
    <row r="3" spans="1:21" x14ac:dyDescent="0.25">
      <c r="A3" t="s">
        <v>11</v>
      </c>
      <c r="B3" t="s">
        <v>12</v>
      </c>
      <c r="C3" t="s">
        <v>13</v>
      </c>
      <c r="D3" t="s">
        <v>14</v>
      </c>
      <c r="E3" t="s">
        <v>15</v>
      </c>
      <c r="F3" s="10">
        <v>0.526671</v>
      </c>
      <c r="G3" s="10"/>
      <c r="H3">
        <v>9.7442899999999992E-3</v>
      </c>
      <c r="I3">
        <v>4.3598020000000001E-2</v>
      </c>
      <c r="J3" s="2" t="s">
        <v>58</v>
      </c>
      <c r="K3" s="4">
        <v>100</v>
      </c>
      <c r="L3" s="3" t="s">
        <v>59</v>
      </c>
      <c r="M3" s="9">
        <v>3</v>
      </c>
      <c r="N3" s="3">
        <v>2.320069E-2</v>
      </c>
      <c r="O3" s="5">
        <f t="shared" ref="O3" si="0">N3+0.5</f>
        <v>0.52320069000000002</v>
      </c>
      <c r="P3" s="3">
        <v>6.2781399999999998E-3</v>
      </c>
      <c r="Q3" s="3">
        <v>4.0123239999999998E-2</v>
      </c>
      <c r="R3" s="5">
        <f t="shared" ref="R3" si="1">Q3-N3</f>
        <v>1.6922549999999998E-2</v>
      </c>
      <c r="S3" s="5">
        <f t="shared" ref="S3" si="2">N3-P3</f>
        <v>1.6922550000000001E-2</v>
      </c>
      <c r="T3" s="5">
        <f t="shared" ref="T3" si="3">O3-S3</f>
        <v>0.50627814000000004</v>
      </c>
      <c r="U3" s="5">
        <f t="shared" ref="U3" si="4">O3+R3</f>
        <v>0.54012324</v>
      </c>
    </row>
    <row r="4" spans="1:21" x14ac:dyDescent="0.25">
      <c r="A4" t="s">
        <v>16</v>
      </c>
      <c r="B4" t="s">
        <v>12</v>
      </c>
      <c r="C4" t="s">
        <v>13</v>
      </c>
      <c r="D4" t="s">
        <v>14</v>
      </c>
      <c r="E4" t="s">
        <v>15</v>
      </c>
      <c r="F4" s="10">
        <v>0.51009355000000001</v>
      </c>
      <c r="G4" s="10"/>
      <c r="H4">
        <v>-6.4088000000000003E-4</v>
      </c>
      <c r="I4">
        <v>2.0827990000000001E-2</v>
      </c>
      <c r="J4" s="2" t="s">
        <v>37</v>
      </c>
      <c r="K4">
        <v>82.61872477</v>
      </c>
      <c r="L4" s="3" t="s">
        <v>38</v>
      </c>
      <c r="M4" s="3">
        <v>24</v>
      </c>
      <c r="N4" s="3">
        <v>1.009355E-2</v>
      </c>
      <c r="O4" s="5">
        <f t="shared" ref="O4:O22" si="5">N4+0.5</f>
        <v>0.51009355000000001</v>
      </c>
      <c r="P4" s="3">
        <v>-6.4088000000000003E-4</v>
      </c>
      <c r="Q4" s="3">
        <v>2.0827990000000001E-2</v>
      </c>
      <c r="R4" s="5">
        <f t="shared" ref="R4:R22" si="6">Q4-N4</f>
        <v>1.0734440000000001E-2</v>
      </c>
      <c r="S4" s="5">
        <f t="shared" ref="S4:S22" si="7">N4-P4</f>
        <v>1.073443E-2</v>
      </c>
      <c r="T4" s="5">
        <f t="shared" ref="T4:T22" si="8">O4-S4</f>
        <v>0.49935911999999999</v>
      </c>
      <c r="U4" s="5">
        <f t="shared" ref="U4:U22" si="9">O4+R4</f>
        <v>0.52082799000000002</v>
      </c>
    </row>
    <row r="5" spans="1:21" x14ac:dyDescent="0.25">
      <c r="A5" t="s">
        <v>17</v>
      </c>
      <c r="F5" s="10">
        <v>0.47499999999999998</v>
      </c>
      <c r="G5" s="10">
        <v>3.9381800000000002E-2</v>
      </c>
      <c r="H5">
        <v>-0.10218691000000001</v>
      </c>
      <c r="I5">
        <v>5.2186910000000003E-2</v>
      </c>
      <c r="J5" t="s">
        <v>17</v>
      </c>
      <c r="K5">
        <v>3.6206763500000001</v>
      </c>
      <c r="L5" s="8" t="s">
        <v>39</v>
      </c>
      <c r="M5" s="3">
        <v>23</v>
      </c>
      <c r="N5" s="6">
        <v>-2.5000000000000001E-2</v>
      </c>
      <c r="O5" s="8">
        <f t="shared" si="5"/>
        <v>0.47499999999999998</v>
      </c>
      <c r="P5" s="6">
        <v>-0.10218691000000001</v>
      </c>
      <c r="Q5" s="6">
        <v>5.2186910000000003E-2</v>
      </c>
      <c r="R5" s="8">
        <f t="shared" si="6"/>
        <v>7.7186909999999997E-2</v>
      </c>
      <c r="S5" s="8">
        <f t="shared" si="7"/>
        <v>7.7186909999999997E-2</v>
      </c>
      <c r="T5" s="5">
        <f t="shared" si="8"/>
        <v>0.39781308999999998</v>
      </c>
      <c r="U5" s="5">
        <f t="shared" si="9"/>
        <v>0.55218690999999998</v>
      </c>
    </row>
    <row r="6" spans="1:21" x14ac:dyDescent="0.25">
      <c r="A6" t="s">
        <v>18</v>
      </c>
      <c r="F6" s="10">
        <v>0.48380000000000001</v>
      </c>
      <c r="G6" s="10">
        <v>1.3617499999999999E-2</v>
      </c>
      <c r="H6">
        <v>-4.288981E-2</v>
      </c>
      <c r="I6">
        <v>1.048981E-2</v>
      </c>
      <c r="J6" t="s">
        <v>18</v>
      </c>
      <c r="K6">
        <v>10.739368519999999</v>
      </c>
      <c r="L6" s="8" t="s">
        <v>40</v>
      </c>
      <c r="M6" s="3">
        <v>22</v>
      </c>
      <c r="N6" s="6">
        <v>-1.6199999999999999E-2</v>
      </c>
      <c r="O6" s="8">
        <f t="shared" si="5"/>
        <v>0.48380000000000001</v>
      </c>
      <c r="P6" s="6">
        <v>-4.288981E-2</v>
      </c>
      <c r="Q6" s="6">
        <v>1.048981E-2</v>
      </c>
      <c r="R6" s="8">
        <f t="shared" si="6"/>
        <v>2.6689810000000001E-2</v>
      </c>
      <c r="S6" s="8">
        <f t="shared" si="7"/>
        <v>2.6689810000000001E-2</v>
      </c>
      <c r="T6" s="5">
        <f t="shared" si="8"/>
        <v>0.45711019000000003</v>
      </c>
      <c r="U6" s="5">
        <f t="shared" si="9"/>
        <v>0.51048981000000004</v>
      </c>
    </row>
    <row r="7" spans="1:21" x14ac:dyDescent="0.25">
      <c r="A7" t="s">
        <v>19</v>
      </c>
      <c r="F7" s="10">
        <v>0.49</v>
      </c>
      <c r="G7" s="10">
        <v>1.43447E-2</v>
      </c>
      <c r="H7">
        <v>-3.8115099999999999E-2</v>
      </c>
      <c r="I7">
        <v>1.8115099999999999E-2</v>
      </c>
      <c r="J7" t="s">
        <v>19</v>
      </c>
      <c r="K7">
        <v>10.43388124</v>
      </c>
      <c r="L7" s="8" t="s">
        <v>41</v>
      </c>
      <c r="M7" s="3">
        <v>21</v>
      </c>
      <c r="N7" s="6">
        <v>-0.01</v>
      </c>
      <c r="O7" s="8">
        <f t="shared" si="5"/>
        <v>0.49</v>
      </c>
      <c r="P7" s="6">
        <v>-3.8115099999999999E-2</v>
      </c>
      <c r="Q7" s="6">
        <v>1.8115099999999999E-2</v>
      </c>
      <c r="R7" s="8">
        <f t="shared" si="6"/>
        <v>2.8115099999999997E-2</v>
      </c>
      <c r="S7" s="8">
        <f t="shared" si="7"/>
        <v>2.8115099999999997E-2</v>
      </c>
      <c r="T7" s="5">
        <f t="shared" si="8"/>
        <v>0.46188489999999999</v>
      </c>
      <c r="U7" s="5">
        <f t="shared" si="9"/>
        <v>0.51811509999999994</v>
      </c>
    </row>
    <row r="8" spans="1:21" x14ac:dyDescent="0.25">
      <c r="A8" t="s">
        <v>20</v>
      </c>
      <c r="F8" s="10">
        <v>0.5101</v>
      </c>
      <c r="G8" s="10">
        <v>5.4990000000000004E-3</v>
      </c>
      <c r="H8">
        <v>-6.7783999999999997E-4</v>
      </c>
      <c r="I8">
        <v>2.0877840000000002E-2</v>
      </c>
      <c r="J8" t="s">
        <v>20</v>
      </c>
      <c r="K8">
        <v>13.82982734</v>
      </c>
      <c r="L8" s="8" t="s">
        <v>42</v>
      </c>
      <c r="M8" s="9">
        <v>20</v>
      </c>
      <c r="N8" s="6">
        <v>1.01E-2</v>
      </c>
      <c r="O8" s="8">
        <f t="shared" si="5"/>
        <v>0.5101</v>
      </c>
      <c r="P8" s="6">
        <v>-6.7783999999999997E-4</v>
      </c>
      <c r="Q8" s="6">
        <v>2.0877840000000002E-2</v>
      </c>
      <c r="R8" s="8">
        <f t="shared" si="6"/>
        <v>1.0777840000000002E-2</v>
      </c>
      <c r="S8" s="8">
        <f t="shared" si="7"/>
        <v>1.077784E-2</v>
      </c>
      <c r="T8" s="5">
        <f t="shared" si="8"/>
        <v>0.49932216000000001</v>
      </c>
      <c r="U8" s="5">
        <f t="shared" si="9"/>
        <v>0.52087784000000004</v>
      </c>
    </row>
    <row r="9" spans="1:21" x14ac:dyDescent="0.25">
      <c r="A9" t="s">
        <v>21</v>
      </c>
      <c r="F9" s="10">
        <v>0.51129999999999998</v>
      </c>
      <c r="G9" s="10">
        <v>1.4546999999999999E-2</v>
      </c>
      <c r="H9">
        <v>-1.7211600000000001E-2</v>
      </c>
      <c r="I9">
        <v>3.9811600000000003E-2</v>
      </c>
      <c r="J9" t="s">
        <v>21</v>
      </c>
      <c r="K9">
        <v>10.34926231</v>
      </c>
      <c r="L9" s="8" t="s">
        <v>43</v>
      </c>
      <c r="M9" s="9">
        <v>19</v>
      </c>
      <c r="N9" s="6">
        <v>1.1299999999999999E-2</v>
      </c>
      <c r="O9" s="8">
        <f t="shared" si="5"/>
        <v>0.51129999999999998</v>
      </c>
      <c r="P9" s="6">
        <v>-1.7211600000000001E-2</v>
      </c>
      <c r="Q9" s="6">
        <v>3.9811600000000003E-2</v>
      </c>
      <c r="R9" s="8">
        <f t="shared" si="6"/>
        <v>2.8511600000000005E-2</v>
      </c>
      <c r="S9" s="8">
        <f t="shared" si="7"/>
        <v>2.8511599999999998E-2</v>
      </c>
      <c r="T9" s="5">
        <f t="shared" si="8"/>
        <v>0.48278840000000001</v>
      </c>
      <c r="U9" s="5">
        <f t="shared" si="9"/>
        <v>0.53981159999999995</v>
      </c>
    </row>
    <row r="10" spans="1:21" x14ac:dyDescent="0.25">
      <c r="A10" t="s">
        <v>22</v>
      </c>
      <c r="F10" s="10">
        <v>0.5202</v>
      </c>
      <c r="G10" s="10">
        <v>1.8414199999999999E-2</v>
      </c>
      <c r="H10">
        <v>-1.589117E-2</v>
      </c>
      <c r="I10">
        <v>5.6291170000000001E-2</v>
      </c>
      <c r="J10" t="s">
        <v>22</v>
      </c>
      <c r="K10">
        <v>8.7938930800000001</v>
      </c>
      <c r="L10" s="8" t="s">
        <v>44</v>
      </c>
      <c r="M10" s="9">
        <v>18</v>
      </c>
      <c r="N10" s="6">
        <v>2.0199999999999999E-2</v>
      </c>
      <c r="O10" s="8">
        <f t="shared" si="5"/>
        <v>0.5202</v>
      </c>
      <c r="P10" s="6">
        <v>-1.589117E-2</v>
      </c>
      <c r="Q10" s="6">
        <v>5.6291170000000001E-2</v>
      </c>
      <c r="R10" s="8">
        <f t="shared" si="6"/>
        <v>3.6091170000000006E-2</v>
      </c>
      <c r="S10" s="8">
        <f t="shared" si="7"/>
        <v>3.6091169999999999E-2</v>
      </c>
      <c r="T10" s="5">
        <f t="shared" si="8"/>
        <v>0.48410882999999999</v>
      </c>
      <c r="U10" s="5">
        <f t="shared" si="9"/>
        <v>0.55629116999999995</v>
      </c>
    </row>
    <row r="11" spans="1:21" x14ac:dyDescent="0.25">
      <c r="A11" t="s">
        <v>23</v>
      </c>
      <c r="F11" s="10">
        <v>0.53</v>
      </c>
      <c r="G11" s="10">
        <v>1.42331E-2</v>
      </c>
      <c r="H11">
        <v>2.1036399999999999E-3</v>
      </c>
      <c r="I11">
        <v>5.7896360000000001E-2</v>
      </c>
      <c r="J11" t="s">
        <v>23</v>
      </c>
      <c r="K11">
        <v>10.48064076</v>
      </c>
      <c r="L11" s="8" t="s">
        <v>45</v>
      </c>
      <c r="M11" s="9">
        <v>17</v>
      </c>
      <c r="N11" s="6">
        <v>0.03</v>
      </c>
      <c r="O11" s="8">
        <f t="shared" si="5"/>
        <v>0.53</v>
      </c>
      <c r="P11" s="6">
        <v>2.1036399999999999E-3</v>
      </c>
      <c r="Q11" s="6">
        <v>5.7896360000000001E-2</v>
      </c>
      <c r="R11" s="8">
        <f t="shared" si="6"/>
        <v>2.7896360000000002E-2</v>
      </c>
      <c r="S11" s="8">
        <f t="shared" si="7"/>
        <v>2.7896359999999999E-2</v>
      </c>
      <c r="T11" s="5">
        <f t="shared" si="8"/>
        <v>0.50210364000000007</v>
      </c>
      <c r="U11" s="5">
        <f t="shared" si="9"/>
        <v>0.55789635999999998</v>
      </c>
    </row>
    <row r="12" spans="1:21" x14ac:dyDescent="0.25">
      <c r="A12" t="s">
        <v>24</v>
      </c>
      <c r="F12" s="10">
        <v>0.53049999999999997</v>
      </c>
      <c r="G12" s="10">
        <v>1.43009E-2</v>
      </c>
      <c r="H12">
        <v>2.4707499999999999E-3</v>
      </c>
      <c r="I12">
        <v>5.8529249999999998E-2</v>
      </c>
      <c r="J12" t="s">
        <v>24</v>
      </c>
      <c r="K12">
        <v>10.45222676</v>
      </c>
      <c r="L12" s="8" t="s">
        <v>46</v>
      </c>
      <c r="M12" s="9">
        <v>16</v>
      </c>
      <c r="N12" s="6">
        <v>3.0499999999999999E-2</v>
      </c>
      <c r="O12" s="8">
        <f t="shared" si="5"/>
        <v>0.53049999999999997</v>
      </c>
      <c r="P12" s="6">
        <v>2.4707499999999999E-3</v>
      </c>
      <c r="Q12" s="6">
        <v>5.8529249999999998E-2</v>
      </c>
      <c r="R12" s="8">
        <f t="shared" si="6"/>
        <v>2.8029249999999999E-2</v>
      </c>
      <c r="S12" s="8">
        <f t="shared" si="7"/>
        <v>2.8029249999999999E-2</v>
      </c>
      <c r="T12" s="5">
        <f t="shared" si="8"/>
        <v>0.50247074999999997</v>
      </c>
      <c r="U12" s="5">
        <f t="shared" si="9"/>
        <v>0.55852924999999998</v>
      </c>
    </row>
    <row r="13" spans="1:21" x14ac:dyDescent="0.25">
      <c r="A13" t="s">
        <v>25</v>
      </c>
      <c r="F13" s="10">
        <v>0.53649999999999998</v>
      </c>
      <c r="G13" s="10">
        <v>5.04707E-2</v>
      </c>
      <c r="H13">
        <v>-6.2420749999999997E-2</v>
      </c>
      <c r="I13">
        <v>0.13542075000000001</v>
      </c>
      <c r="J13" t="s">
        <v>25</v>
      </c>
      <c r="K13">
        <v>2.44034701</v>
      </c>
      <c r="L13" s="8" t="s">
        <v>47</v>
      </c>
      <c r="M13" s="9">
        <v>15</v>
      </c>
      <c r="N13" s="6">
        <v>3.6499999999999998E-2</v>
      </c>
      <c r="O13" s="8">
        <f t="shared" si="5"/>
        <v>0.53649999999999998</v>
      </c>
      <c r="P13" s="6">
        <v>-6.2420749999999997E-2</v>
      </c>
      <c r="Q13" s="6">
        <v>0.13542075000000001</v>
      </c>
      <c r="R13" s="8">
        <f t="shared" si="6"/>
        <v>9.8920750000000002E-2</v>
      </c>
      <c r="S13" s="8">
        <f t="shared" si="7"/>
        <v>9.8920750000000002E-2</v>
      </c>
      <c r="T13" s="5">
        <f t="shared" si="8"/>
        <v>0.43757924999999998</v>
      </c>
      <c r="U13" s="5">
        <f t="shared" si="9"/>
        <v>0.63542074999999998</v>
      </c>
    </row>
    <row r="14" spans="1:21" x14ac:dyDescent="0.25">
      <c r="A14" t="s">
        <v>26</v>
      </c>
      <c r="F14" s="10">
        <v>0.5625</v>
      </c>
      <c r="G14" s="10">
        <v>6.7344500000000002E-2</v>
      </c>
      <c r="H14">
        <v>-6.9492789999999999E-2</v>
      </c>
      <c r="I14">
        <v>0.19449279</v>
      </c>
      <c r="J14" t="s">
        <v>26</v>
      </c>
      <c r="K14">
        <v>1.47860141</v>
      </c>
      <c r="L14" s="8" t="s">
        <v>48</v>
      </c>
      <c r="M14" s="9">
        <v>14</v>
      </c>
      <c r="N14" s="6">
        <v>6.25E-2</v>
      </c>
      <c r="O14" s="8">
        <f t="shared" si="5"/>
        <v>0.5625</v>
      </c>
      <c r="P14" s="6">
        <v>-6.9492789999999999E-2</v>
      </c>
      <c r="Q14" s="6">
        <v>0.19449279</v>
      </c>
      <c r="R14" s="8">
        <f t="shared" si="6"/>
        <v>0.13199279</v>
      </c>
      <c r="S14" s="8">
        <f t="shared" si="7"/>
        <v>0.13199279</v>
      </c>
      <c r="T14" s="5">
        <f t="shared" si="8"/>
        <v>0.43050721000000003</v>
      </c>
      <c r="U14" s="5">
        <f t="shared" si="9"/>
        <v>0.69449278999999997</v>
      </c>
    </row>
    <row r="15" spans="1:21" x14ac:dyDescent="0.25">
      <c r="A15" t="s">
        <v>27</v>
      </c>
      <c r="B15" t="s">
        <v>12</v>
      </c>
      <c r="C15" t="s">
        <v>13</v>
      </c>
      <c r="D15" t="s">
        <v>14</v>
      </c>
      <c r="E15" t="s">
        <v>15</v>
      </c>
      <c r="F15" s="10">
        <v>0.59720024999999999</v>
      </c>
      <c r="G15" s="10"/>
      <c r="H15">
        <v>7.5191519999999998E-2</v>
      </c>
      <c r="I15">
        <v>0.16898504</v>
      </c>
      <c r="J15" s="2" t="s">
        <v>49</v>
      </c>
      <c r="K15">
        <v>17.38127523</v>
      </c>
      <c r="L15" s="3" t="s">
        <v>50</v>
      </c>
      <c r="M15" s="9">
        <v>12</v>
      </c>
      <c r="N15" s="3">
        <v>0.12208827999999999</v>
      </c>
      <c r="O15" s="5">
        <f t="shared" si="5"/>
        <v>0.62208828000000005</v>
      </c>
      <c r="P15" s="3">
        <v>7.5191519999999998E-2</v>
      </c>
      <c r="Q15" s="3">
        <v>0.16898504</v>
      </c>
      <c r="R15" s="5">
        <f t="shared" si="6"/>
        <v>4.689676000000001E-2</v>
      </c>
      <c r="S15" s="5">
        <f t="shared" si="7"/>
        <v>4.6896759999999996E-2</v>
      </c>
      <c r="T15" s="5">
        <f t="shared" si="8"/>
        <v>0.57519152000000007</v>
      </c>
      <c r="U15" s="5">
        <f t="shared" si="9"/>
        <v>0.66898504000000003</v>
      </c>
    </row>
    <row r="16" spans="1:21" x14ac:dyDescent="0.25">
      <c r="A16" t="s">
        <v>60</v>
      </c>
      <c r="F16" s="10">
        <v>0.56879999999999997</v>
      </c>
      <c r="G16" s="10">
        <v>2.6054000000000001E-2</v>
      </c>
      <c r="H16">
        <v>1.7735689999999998E-2</v>
      </c>
      <c r="I16">
        <v>0.11986431</v>
      </c>
      <c r="K16">
        <v>6.2789711600000002</v>
      </c>
      <c r="L16" s="8"/>
      <c r="M16" s="9">
        <v>11</v>
      </c>
      <c r="N16" s="6">
        <v>6.88E-2</v>
      </c>
      <c r="O16" s="8">
        <f t="shared" si="5"/>
        <v>0.56879999999999997</v>
      </c>
      <c r="P16">
        <v>1.7735689999999998E-2</v>
      </c>
      <c r="Q16">
        <v>0.11986431</v>
      </c>
      <c r="R16" s="5">
        <f t="shared" ref="R16" si="10">Q16-N16</f>
        <v>5.1064310000000002E-2</v>
      </c>
      <c r="S16" s="5">
        <f t="shared" ref="S16" si="11">N16-P16</f>
        <v>5.1064310000000002E-2</v>
      </c>
      <c r="T16" s="5">
        <f t="shared" ref="T16" si="12">O16-S16</f>
        <v>0.51773568999999997</v>
      </c>
      <c r="U16" s="5">
        <f t="shared" ref="U16" si="13">O16+R16</f>
        <v>0.61986430999999997</v>
      </c>
    </row>
    <row r="17" spans="1:21" x14ac:dyDescent="0.25">
      <c r="A17" t="s">
        <v>28</v>
      </c>
      <c r="F17" s="10">
        <v>0.57410000000000005</v>
      </c>
      <c r="G17" s="10">
        <v>6.9099300000000002E-2</v>
      </c>
      <c r="H17">
        <v>-6.133214E-2</v>
      </c>
      <c r="I17">
        <v>0.20953214000000001</v>
      </c>
      <c r="J17" t="s">
        <v>28</v>
      </c>
      <c r="K17">
        <v>1.41159948</v>
      </c>
      <c r="L17" s="8" t="s">
        <v>51</v>
      </c>
      <c r="M17" s="9">
        <v>10</v>
      </c>
      <c r="N17" s="6">
        <v>7.4099999999999999E-2</v>
      </c>
      <c r="O17" s="8">
        <f t="shared" si="5"/>
        <v>0.57410000000000005</v>
      </c>
      <c r="P17" s="6">
        <v>-6.133214E-2</v>
      </c>
      <c r="Q17" s="6">
        <v>0.20953214000000001</v>
      </c>
      <c r="R17" s="8">
        <f t="shared" si="6"/>
        <v>0.13543214000000001</v>
      </c>
      <c r="S17" s="8">
        <f t="shared" si="7"/>
        <v>0.13543214000000001</v>
      </c>
      <c r="T17" s="5">
        <f t="shared" si="8"/>
        <v>0.43866786000000002</v>
      </c>
      <c r="U17" s="5">
        <f t="shared" si="9"/>
        <v>0.70953214000000009</v>
      </c>
    </row>
    <row r="18" spans="1:21" x14ac:dyDescent="0.25">
      <c r="A18" t="s">
        <v>29</v>
      </c>
      <c r="F18" s="10">
        <v>0.60270000000000001</v>
      </c>
      <c r="G18" s="10">
        <v>5.45748E-2</v>
      </c>
      <c r="H18">
        <v>-4.2646400000000001E-3</v>
      </c>
      <c r="I18">
        <v>0.20966464000000001</v>
      </c>
      <c r="J18" t="s">
        <v>29</v>
      </c>
      <c r="K18">
        <v>2.1386749799999998</v>
      </c>
      <c r="L18" s="8" t="s">
        <v>52</v>
      </c>
      <c r="M18" s="3">
        <v>9</v>
      </c>
      <c r="N18" s="6">
        <v>0.1027</v>
      </c>
      <c r="O18" s="8">
        <f t="shared" si="5"/>
        <v>0.60270000000000001</v>
      </c>
      <c r="P18" s="6">
        <v>-4.2646400000000001E-3</v>
      </c>
      <c r="Q18" s="6">
        <v>0.20966464000000001</v>
      </c>
      <c r="R18" s="8">
        <f t="shared" si="6"/>
        <v>0.10696464000000001</v>
      </c>
      <c r="S18" s="8">
        <f t="shared" si="7"/>
        <v>0.10696464</v>
      </c>
      <c r="T18" s="5">
        <f t="shared" si="8"/>
        <v>0.49573536000000001</v>
      </c>
      <c r="U18" s="5">
        <f t="shared" si="9"/>
        <v>0.70966464000000007</v>
      </c>
    </row>
    <row r="19" spans="1:21" x14ac:dyDescent="0.25">
      <c r="A19" t="s">
        <v>30</v>
      </c>
      <c r="F19" s="10">
        <v>0.61093750000000002</v>
      </c>
      <c r="G19" s="10">
        <v>4.1500799999999997E-2</v>
      </c>
      <c r="H19">
        <v>3.0311459999999998E-2</v>
      </c>
      <c r="I19">
        <v>0.19468853999999999</v>
      </c>
      <c r="J19" t="s">
        <v>30</v>
      </c>
      <c r="K19">
        <v>3.3425767099999999</v>
      </c>
      <c r="L19" s="8" t="s">
        <v>53</v>
      </c>
      <c r="M19" s="9">
        <v>8</v>
      </c>
      <c r="N19" s="6">
        <v>0.1125</v>
      </c>
      <c r="O19" s="8">
        <f t="shared" si="5"/>
        <v>0.61250000000000004</v>
      </c>
      <c r="P19" s="6">
        <v>3.0311459999999998E-2</v>
      </c>
      <c r="Q19" s="6">
        <v>0.19468853999999999</v>
      </c>
      <c r="R19" s="8">
        <f t="shared" si="6"/>
        <v>8.218853999999999E-2</v>
      </c>
      <c r="S19" s="8">
        <f t="shared" si="7"/>
        <v>8.2188540000000004E-2</v>
      </c>
      <c r="T19" s="5">
        <f t="shared" si="8"/>
        <v>0.53031146000000007</v>
      </c>
      <c r="U19" s="5">
        <f t="shared" si="9"/>
        <v>0.69468854000000002</v>
      </c>
    </row>
    <row r="20" spans="1:21" x14ac:dyDescent="0.25">
      <c r="A20" t="s">
        <v>31</v>
      </c>
      <c r="F20" s="10">
        <v>0.63239999999999996</v>
      </c>
      <c r="G20" s="10">
        <v>6.08497E-2</v>
      </c>
      <c r="H20">
        <v>1.3136780000000001E-2</v>
      </c>
      <c r="I20">
        <v>0.25166322000000002</v>
      </c>
      <c r="J20" t="s">
        <v>31</v>
      </c>
      <c r="K20">
        <v>1.7708966799999999</v>
      </c>
      <c r="L20" s="8" t="s">
        <v>54</v>
      </c>
      <c r="M20" s="9">
        <v>7</v>
      </c>
      <c r="N20" s="6">
        <v>0.13239999999999999</v>
      </c>
      <c r="O20" s="8">
        <f t="shared" si="5"/>
        <v>0.63239999999999996</v>
      </c>
      <c r="P20" s="6">
        <v>1.3136780000000001E-2</v>
      </c>
      <c r="Q20" s="6">
        <v>0.25166322000000002</v>
      </c>
      <c r="R20" s="8">
        <f t="shared" si="6"/>
        <v>0.11926322000000003</v>
      </c>
      <c r="S20" s="8">
        <f t="shared" si="7"/>
        <v>0.11926321999999999</v>
      </c>
      <c r="T20" s="5">
        <f t="shared" si="8"/>
        <v>0.51313677999999996</v>
      </c>
      <c r="U20" s="5">
        <f t="shared" si="9"/>
        <v>0.75166321999999997</v>
      </c>
    </row>
    <row r="21" spans="1:21" x14ac:dyDescent="0.25">
      <c r="A21" t="s">
        <v>32</v>
      </c>
      <c r="F21" s="10">
        <v>0.64769999999999994</v>
      </c>
      <c r="G21" s="10">
        <v>6.1752500000000002E-2</v>
      </c>
      <c r="H21">
        <v>2.6667320000000001E-2</v>
      </c>
      <c r="I21">
        <v>0.26873268</v>
      </c>
      <c r="J21" t="s">
        <v>32</v>
      </c>
      <c r="K21">
        <v>1.72554915</v>
      </c>
      <c r="L21" s="8" t="s">
        <v>55</v>
      </c>
      <c r="M21" s="9">
        <v>6</v>
      </c>
      <c r="N21" s="6">
        <v>0.1477</v>
      </c>
      <c r="O21" s="8">
        <f t="shared" si="5"/>
        <v>0.64769999999999994</v>
      </c>
      <c r="P21" s="6">
        <v>2.6667320000000001E-2</v>
      </c>
      <c r="Q21" s="6">
        <v>0.26873268</v>
      </c>
      <c r="R21" s="8">
        <f t="shared" si="6"/>
        <v>0.12103268</v>
      </c>
      <c r="S21" s="8">
        <f t="shared" si="7"/>
        <v>0.12103268</v>
      </c>
      <c r="T21" s="5">
        <f t="shared" si="8"/>
        <v>0.52666731999999994</v>
      </c>
      <c r="U21" s="5">
        <f t="shared" si="9"/>
        <v>0.76873267999999995</v>
      </c>
    </row>
    <row r="22" spans="1:21" x14ac:dyDescent="0.25">
      <c r="A22" t="s">
        <v>33</v>
      </c>
      <c r="F22" s="10">
        <v>0.74660000000000004</v>
      </c>
      <c r="G22" s="10">
        <v>9.9758100000000002E-2</v>
      </c>
      <c r="H22">
        <v>5.107772E-2</v>
      </c>
      <c r="I22">
        <v>0.44212227999999998</v>
      </c>
      <c r="J22" t="s">
        <v>33</v>
      </c>
      <c r="K22">
        <v>0.71300706999999997</v>
      </c>
      <c r="L22" s="8" t="s">
        <v>56</v>
      </c>
      <c r="M22" s="9">
        <v>5</v>
      </c>
      <c r="N22" s="6">
        <v>0.24660000000000001</v>
      </c>
      <c r="O22" s="8">
        <f t="shared" si="5"/>
        <v>0.74660000000000004</v>
      </c>
      <c r="P22" s="6">
        <v>5.107772E-2</v>
      </c>
      <c r="Q22" s="6">
        <v>0.44212227999999998</v>
      </c>
      <c r="R22" s="8">
        <f t="shared" si="6"/>
        <v>0.19552227999999996</v>
      </c>
      <c r="S22" s="8">
        <f t="shared" si="7"/>
        <v>0.19552228000000002</v>
      </c>
      <c r="T22" s="5">
        <f t="shared" si="8"/>
        <v>0.55107771999999999</v>
      </c>
      <c r="U22" s="5">
        <f t="shared" si="9"/>
        <v>0.94212227999999998</v>
      </c>
    </row>
    <row r="23" spans="1:21" x14ac:dyDescent="0.25">
      <c r="J23" t="s">
        <v>57</v>
      </c>
      <c r="K23" s="7"/>
      <c r="L23" s="8"/>
      <c r="M23" s="9">
        <v>4</v>
      </c>
      <c r="N23" s="6"/>
      <c r="O23" s="8"/>
      <c r="P23" s="6"/>
      <c r="Q23" s="6"/>
      <c r="R23" s="8"/>
      <c r="S23" s="8"/>
      <c r="T23" s="5"/>
      <c r="U23" s="5"/>
    </row>
    <row r="24" spans="1:21" x14ac:dyDescent="0.25">
      <c r="J24" s="2" t="s">
        <v>58</v>
      </c>
      <c r="K24" s="4">
        <v>100</v>
      </c>
      <c r="L24" s="3" t="s">
        <v>59</v>
      </c>
      <c r="M24" s="9">
        <v>3</v>
      </c>
      <c r="N24" s="3">
        <v>2.320069E-2</v>
      </c>
      <c r="O24" s="5">
        <f t="shared" ref="O24" si="14">N24+0.5</f>
        <v>0.52320069000000002</v>
      </c>
      <c r="P24" s="3">
        <v>6.2781399999999998E-3</v>
      </c>
      <c r="Q24" s="3">
        <v>4.0123239999999998E-2</v>
      </c>
      <c r="R24" s="5">
        <f t="shared" ref="R24" si="15">Q24-N24</f>
        <v>1.6922549999999998E-2</v>
      </c>
      <c r="S24" s="5">
        <f t="shared" ref="S24" si="16">N24-P24</f>
        <v>1.6922550000000001E-2</v>
      </c>
      <c r="T24" s="5">
        <f t="shared" ref="T24" si="17">O24-S24</f>
        <v>0.50627814000000004</v>
      </c>
      <c r="U24" s="5">
        <f t="shared" ref="U24" si="18">O24+R24</f>
        <v>0.54012324</v>
      </c>
    </row>
    <row r="25" spans="1:21" x14ac:dyDescent="0.25">
      <c r="E25">
        <f>E26-1.96*F25</f>
        <v>0.33067099999999999</v>
      </c>
      <c r="F25">
        <v>0.1</v>
      </c>
    </row>
    <row r="26" spans="1:21" x14ac:dyDescent="0.25">
      <c r="E26" s="10">
        <v>0.526671</v>
      </c>
      <c r="F26">
        <v>0</v>
      </c>
    </row>
    <row r="27" spans="1:21" x14ac:dyDescent="0.25">
      <c r="E27">
        <f>E26+1.96*F27</f>
        <v>0.72267100000000006</v>
      </c>
      <c r="F27">
        <v>0.1</v>
      </c>
    </row>
    <row r="29" spans="1:21" x14ac:dyDescent="0.25">
      <c r="E29">
        <f>E30-1.96*F29</f>
        <v>0.35329355000000001</v>
      </c>
      <c r="F29">
        <v>0.08</v>
      </c>
    </row>
    <row r="30" spans="1:21" x14ac:dyDescent="0.25">
      <c r="E30" s="10">
        <v>0.51009355000000001</v>
      </c>
      <c r="F30">
        <v>0</v>
      </c>
    </row>
    <row r="31" spans="1:21" x14ac:dyDescent="0.25">
      <c r="E31">
        <f>E30+1.96*F31</f>
        <v>0.66689354999999995</v>
      </c>
      <c r="F31">
        <v>0.08</v>
      </c>
    </row>
    <row r="33" spans="5:6" x14ac:dyDescent="0.25">
      <c r="E33">
        <f>E34-1.96*F33</f>
        <v>0.40120024999999998</v>
      </c>
      <c r="F33">
        <v>0.1</v>
      </c>
    </row>
    <row r="34" spans="5:6" x14ac:dyDescent="0.25">
      <c r="E34" s="10">
        <v>0.59720024999999999</v>
      </c>
      <c r="F34">
        <v>0</v>
      </c>
    </row>
    <row r="35" spans="5:6" x14ac:dyDescent="0.25">
      <c r="E35">
        <f>E34+1.96*F35</f>
        <v>0.79320024999999994</v>
      </c>
      <c r="F35">
        <v>0.1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continuous3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Reiss</dc:creator>
  <cp:lastModifiedBy>Josh Reiss</cp:lastModifiedBy>
  <dcterms:created xsi:type="dcterms:W3CDTF">2016-01-27T11:13:37Z</dcterms:created>
  <dcterms:modified xsi:type="dcterms:W3CDTF">2016-02-06T16:19:13Z</dcterms:modified>
</cp:coreProperties>
</file>